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Rigidezze\3_4 ORDINE\direzione X\"/>
    </mc:Choice>
  </mc:AlternateContent>
  <bookViews>
    <workbookView xWindow="0" yWindow="0" windowWidth="13215" windowHeight="438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<sst xmlns="http://schemas.openxmlformats.org/spreadsheetml/2006/main" count="65" uniqueCount="44">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</sst>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topLeftCell="B1" workbookViewId="0">
      <selection activeCell="H15" sqref="H15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0.41025641025641024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40.581805889423073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2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70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4.5999999999999996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857500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857500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70</v>
      </c>
      <c r="H27" s="7" t="s">
        <v>14</v>
      </c>
      <c r="I27" s="27">
        <f>$C$21*I26/G28/100</f>
        <v>58720108.695652179</v>
      </c>
      <c r="J27" s="26" t="s">
        <v>16</v>
      </c>
      <c r="K27" s="7"/>
      <c r="L27" s="7">
        <f>IF($B$13=1,H14,H20)</f>
        <v>70</v>
      </c>
      <c r="M27" s="7"/>
      <c r="N27" s="7"/>
      <c r="O27" s="7">
        <f>L27</f>
        <v>70</v>
      </c>
      <c r="P27" s="7" t="s">
        <v>15</v>
      </c>
      <c r="Q27" s="27">
        <f>$C$21*Q26/O28/100</f>
        <v>58720108.695652179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4.5999999999999996</v>
      </c>
      <c r="H28" s="7" t="s">
        <v>17</v>
      </c>
      <c r="I28" s="28">
        <f>IF(B3&lt;3,C27/(I27+I31)*2,0)</f>
        <v>1.4374999999999998</v>
      </c>
      <c r="J28" s="7"/>
      <c r="K28" s="7"/>
      <c r="L28" s="28">
        <f>G28</f>
        <v>4.5999999999999996</v>
      </c>
      <c r="M28" s="7"/>
      <c r="N28" s="7"/>
      <c r="O28" s="28">
        <f>L28</f>
        <v>4.5999999999999996</v>
      </c>
      <c r="P28" s="7" t="s">
        <v>18</v>
      </c>
      <c r="Q28" s="28">
        <f>IF(B8&lt;3,C27/(Q27+Q31)*2,0)</f>
        <v>1.4374999999999998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857500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857500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70</v>
      </c>
      <c r="F31" s="7"/>
      <c r="G31" s="7">
        <f>E31</f>
        <v>70</v>
      </c>
      <c r="H31" s="7" t="s">
        <v>14</v>
      </c>
      <c r="I31" s="27">
        <f>$C$21*I30/G32/100</f>
        <v>58720108.695652179</v>
      </c>
      <c r="J31" s="26" t="s">
        <v>16</v>
      </c>
      <c r="K31" s="7"/>
      <c r="L31" s="7">
        <f>IF($B$13=1,K14,K20)</f>
        <v>60</v>
      </c>
      <c r="M31" s="7">
        <f>IF($B$18=1,0,IF($B$18=2,L31,L27))</f>
        <v>70</v>
      </c>
      <c r="N31" s="7"/>
      <c r="O31" s="7">
        <f>M31</f>
        <v>70</v>
      </c>
      <c r="P31" s="7" t="s">
        <v>15</v>
      </c>
      <c r="Q31" s="27">
        <f>$C$21*Q30/O32/100</f>
        <v>58720108.695652179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4.5999999999999996</v>
      </c>
      <c r="F32" s="7"/>
      <c r="G32" s="28">
        <f>E32</f>
        <v>4.5999999999999996</v>
      </c>
      <c r="H32" s="26"/>
      <c r="I32" s="7"/>
      <c r="J32" s="7"/>
      <c r="K32" s="7"/>
      <c r="L32" s="7"/>
      <c r="M32" s="28">
        <f>G32</f>
        <v>4.5999999999999996</v>
      </c>
      <c r="N32" s="7"/>
      <c r="O32" s="28">
        <f>M32</f>
        <v>4.5999999999999996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ASUS</cp:lastModifiedBy>
  <dcterms:created xsi:type="dcterms:W3CDTF">2013-01-02T09:55:43Z</dcterms:created>
  <dcterms:modified xsi:type="dcterms:W3CDTF">2016-12-12T12:49:58Z</dcterms:modified>
</cp:coreProperties>
</file>